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<sst xmlns="http://schemas.openxmlformats.org/spreadsheetml/2006/main" count="262" uniqueCount="147">
  <si>
    <t>Elections and Boundaries Department</t>
  </si>
  <si>
    <t>Mahogany St. Ext.</t>
  </si>
  <si>
    <t>Electoral Divisions</t>
  </si>
  <si>
    <t>Candidates</t>
  </si>
  <si>
    <t>Political Party</t>
  </si>
  <si>
    <t># of Reg. Voters</t>
  </si>
  <si>
    <t>Total Votes Cast</t>
  </si>
  <si>
    <t>% of Voter Turnout</t>
  </si>
  <si>
    <t># of Votes</t>
  </si>
  <si>
    <t># of Votes By Party</t>
  </si>
  <si>
    <t>Caribbean Shores</t>
  </si>
  <si>
    <t>PUP</t>
  </si>
  <si>
    <t>Freetown</t>
  </si>
  <si>
    <t>UDP</t>
  </si>
  <si>
    <t xml:space="preserve">Pickstock </t>
  </si>
  <si>
    <t>IND</t>
  </si>
  <si>
    <t>Fort George</t>
  </si>
  <si>
    <t>Said Musa</t>
  </si>
  <si>
    <t>Francis Gegg</t>
  </si>
  <si>
    <t>Lake Independence</t>
  </si>
  <si>
    <t>Patrick Rogers</t>
  </si>
  <si>
    <t>Albert</t>
  </si>
  <si>
    <t>Sydney Fuller</t>
  </si>
  <si>
    <t>Collet</t>
  </si>
  <si>
    <t xml:space="preserve">Paul Jones </t>
  </si>
  <si>
    <t>Mesopotamia</t>
  </si>
  <si>
    <t>Michael Finnegan</t>
  </si>
  <si>
    <t>Queen's Square</t>
  </si>
  <si>
    <t>Port Loyola</t>
  </si>
  <si>
    <t>Percival Reynolds</t>
  </si>
  <si>
    <t>Belize Rural North</t>
  </si>
  <si>
    <t>Belize Rural South</t>
  </si>
  <si>
    <t>Belize Rural Central</t>
  </si>
  <si>
    <t>Orange Walk North</t>
  </si>
  <si>
    <t>Orange Walk Central</t>
  </si>
  <si>
    <t>Orange Walk East</t>
  </si>
  <si>
    <t>Orange Walk South</t>
  </si>
  <si>
    <t>Erwin Sanchez</t>
  </si>
  <si>
    <t>Cayo North</t>
  </si>
  <si>
    <t>Cayo South</t>
  </si>
  <si>
    <t>Cayo West</t>
  </si>
  <si>
    <t>Cayo Central</t>
  </si>
  <si>
    <t>Rene Montero</t>
  </si>
  <si>
    <t>Eduardo Juan</t>
  </si>
  <si>
    <t>Ivan Roberts</t>
  </si>
  <si>
    <t>Corozal North</t>
  </si>
  <si>
    <t>Felipe Tzul</t>
  </si>
  <si>
    <t>Corozal South West</t>
  </si>
  <si>
    <t>Corozal Bay</t>
  </si>
  <si>
    <t>Corozal South East</t>
  </si>
  <si>
    <t>Hipolito Bautista</t>
  </si>
  <si>
    <t>Dangriga</t>
  </si>
  <si>
    <t>Stann Creek West</t>
  </si>
  <si>
    <t>Rodwell Ferguson</t>
  </si>
  <si>
    <t>Toledo West</t>
  </si>
  <si>
    <t>Toledo East</t>
  </si>
  <si>
    <t>SUMMARY</t>
  </si>
  <si>
    <t>Total Registered Electors</t>
  </si>
  <si>
    <t xml:space="preserve">Total Votes Cast </t>
  </si>
  <si>
    <t xml:space="preserve">Total Votes Cast for PUP </t>
  </si>
  <si>
    <t xml:space="preserve">Total Votes Cast for UDP </t>
  </si>
  <si>
    <t>Total Votes Cast for IND</t>
  </si>
  <si>
    <t xml:space="preserve">Total Ballots rejected </t>
  </si>
  <si>
    <t>rejected</t>
  </si>
  <si>
    <t>General Elections 2012</t>
  </si>
  <si>
    <t xml:space="preserve">Belize City, March 7, 2012 </t>
  </si>
  <si>
    <t>Santino "Santi" Castillo</t>
  </si>
  <si>
    <t>David Hoy</t>
  </si>
  <si>
    <t>Lee Mark Chang</t>
  </si>
  <si>
    <t>Francis W. Fonseca</t>
  </si>
  <si>
    <t>Wilfred "Sedi" Elrinton</t>
  </si>
  <si>
    <t>Francis Donald Smith</t>
  </si>
  <si>
    <t>George Gough</t>
  </si>
  <si>
    <t>Carlos A. Diaz</t>
  </si>
  <si>
    <t>Martin Galvez</t>
  </si>
  <si>
    <t>Mark Anthony King</t>
  </si>
  <si>
    <t>David Craig</t>
  </si>
  <si>
    <t>Herman R. Longsworth</t>
  </si>
  <si>
    <t>Patrick Jason Faber</t>
  </si>
  <si>
    <t>Philip Palacio</t>
  </si>
  <si>
    <t>Dean Oliver Barrow</t>
  </si>
  <si>
    <t>Anthony Glenford Sylvestre</t>
  </si>
  <si>
    <t>Anthony "Boots" Martinez</t>
  </si>
  <si>
    <t>Gilroy Usher Sr.</t>
  </si>
  <si>
    <t>Edmond Castro</t>
  </si>
  <si>
    <t>Arthur Saldivar</t>
  </si>
  <si>
    <t>Rufus X</t>
  </si>
  <si>
    <t>Patty Arceo</t>
  </si>
  <si>
    <t>William "Mike" Campbell</t>
  </si>
  <si>
    <t>Jose Manuel "Junior" Heredia</t>
  </si>
  <si>
    <t>"Bobby" Robert Lopez</t>
  </si>
  <si>
    <t>Dolores Balderamos Garcia</t>
  </si>
  <si>
    <t>Fred Hunter Sr.</t>
  </si>
  <si>
    <t>Michael "Hutchy" Hutchinson</t>
  </si>
  <si>
    <r>
      <t>Juan "Johnny" Antonio Brice</t>
    </r>
    <r>
      <rPr>
        <sz val="7.5"/>
        <rFont val="Calibri"/>
        <family val="2"/>
      </rPr>
      <t>ño</t>
    </r>
  </si>
  <si>
    <t>Denni Grijalva</t>
  </si>
  <si>
    <r>
      <t>Jorge Alberto "George" Brice</t>
    </r>
    <r>
      <rPr>
        <sz val="7.5"/>
        <rFont val="Calibri"/>
        <family val="2"/>
      </rPr>
      <t>ño</t>
    </r>
  </si>
  <si>
    <t>Gaspar "Gapi" Vega</t>
  </si>
  <si>
    <t>Orlando Alexander "Landy" Burns</t>
  </si>
  <si>
    <t>Dr. Marco Tulio Mendez</t>
  </si>
  <si>
    <t>Jose Abelardo Mai</t>
  </si>
  <si>
    <t>Rosendo "Chendo" Urbina</t>
  </si>
  <si>
    <t>Marcel Bedran</t>
  </si>
  <si>
    <t>Salvador Fernandez</t>
  </si>
  <si>
    <t>Joseph Mahmud</t>
  </si>
  <si>
    <t>Julius Espat</t>
  </si>
  <si>
    <t>Ramon Francisco Witz</t>
  </si>
  <si>
    <t>Erwin Rafael Contreras</t>
  </si>
  <si>
    <t>Oscar Sabido</t>
  </si>
  <si>
    <t>Collet Emmanuel Montejo</t>
  </si>
  <si>
    <t>Valdemar Isidro Castillo</t>
  </si>
  <si>
    <t>Hugo Amilcar Patt</t>
  </si>
  <si>
    <t>Angel Roberto Campos</t>
  </si>
  <si>
    <t>Gabriel Alberto Martinez</t>
  </si>
  <si>
    <t>Ramiro Ramirez</t>
  </si>
  <si>
    <t>Gregorio "Papas" Garcia</t>
  </si>
  <si>
    <t>Pablo Marin</t>
  </si>
  <si>
    <t>Carlos Javier Sawers</t>
  </si>
  <si>
    <t>Florencio Julian Marin</t>
  </si>
  <si>
    <t>Raul Fabian Rosado</t>
  </si>
  <si>
    <t>Mateo Tomas Polanco</t>
  </si>
  <si>
    <t>Ivan Micahel "Maca" Ramos</t>
  </si>
  <si>
    <t>Arthur William "Turo" Roches</t>
  </si>
  <si>
    <t>Melvin Hulse</t>
  </si>
  <si>
    <t>Charles Berisford Leslie Jr.</t>
  </si>
  <si>
    <t>Martin Ack</t>
  </si>
  <si>
    <t>Juan Coy</t>
  </si>
  <si>
    <t>Oscar Requena</t>
  </si>
  <si>
    <t>Michael Joseph Espat</t>
  </si>
  <si>
    <t>William Wil Maheia</t>
  </si>
  <si>
    <t>Peter Eden Martinez</t>
  </si>
  <si>
    <t>Cayo North East</t>
  </si>
  <si>
    <t>Orlando "Landy" Habet</t>
  </si>
  <si>
    <t>Elvin Penner</t>
  </si>
  <si>
    <t>Belmopan</t>
  </si>
  <si>
    <t>Amin Hegar</t>
  </si>
  <si>
    <t>John B. Saldivar</t>
  </si>
  <si>
    <t>Richard Smith</t>
  </si>
  <si>
    <t>Total Votes Cast for PNP</t>
  </si>
  <si>
    <t>Total Votes Cast for VIP</t>
  </si>
  <si>
    <t>PNP</t>
  </si>
  <si>
    <t>VIP</t>
  </si>
  <si>
    <t>Carolyn "Ms. C" Trench-Sandiford</t>
  </si>
  <si>
    <t>Unofficial</t>
  </si>
  <si>
    <t>Source:  Elections and Boundaries Department   2012</t>
  </si>
  <si>
    <t>(awaiting statement of poll fro Returning Officer)</t>
  </si>
  <si>
    <t>Those with unofficial are currently on their way to bring in official forms.  Should be official any time now.</t>
  </si>
</sst>
</file>

<file path=xl/styles.xml><?xml version="1.0" encoding="utf-8"?>
<styleSheet xmlns="http://schemas.openxmlformats.org/spreadsheetml/2006/main">
  <numFmts count="22">
    <numFmt numFmtId="5" formatCode="&quot;BZ$&quot;#,##0_);\(&quot;BZ$&quot;#,##0\)"/>
    <numFmt numFmtId="6" formatCode="&quot;BZ$&quot;#,##0_);[Red]\(&quot;BZ$&quot;#,##0\)"/>
    <numFmt numFmtId="7" formatCode="&quot;BZ$&quot;#,##0.00_);\(&quot;BZ$&quot;#,##0.00\)"/>
    <numFmt numFmtId="8" formatCode="&quot;BZ$&quot;#,##0.00_);[Red]\(&quot;BZ$&quot;#,##0.00\)"/>
    <numFmt numFmtId="42" formatCode="_(&quot;BZ$&quot;* #,##0_);_(&quot;BZ$&quot;* \(#,##0\);_(&quot;BZ$&quot;* &quot;-&quot;_);_(@_)"/>
    <numFmt numFmtId="41" formatCode="_(* #,##0_);_(* \(#,##0\);_(* &quot;-&quot;_);_(@_)"/>
    <numFmt numFmtId="44" formatCode="_(&quot;BZ$&quot;* #,##0.00_);_(&quot;BZ$&quot;* \(#,##0.00\);_(&quot;BZ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[$BZ$-2809]* #,##0.00_);_([$BZ$-2809]* \(#,##0.00\);_([$BZ$-2809]* &quot;-&quot;??_);_(@_)"/>
    <numFmt numFmtId="175" formatCode="[$-2809]dddd\,\ dd\ mmmm\ yyyy"/>
    <numFmt numFmtId="176" formatCode="[$-409]hh:mm:ss\ AM/PM"/>
    <numFmt numFmtId="177" formatCode="0.0%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right" vertical="top" wrapText="1"/>
    </xf>
    <xf numFmtId="10" fontId="5" fillId="34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right" vertical="top" wrapText="1"/>
    </xf>
    <xf numFmtId="10" fontId="4" fillId="34" borderId="10" xfId="0" applyNumberFormat="1" applyFont="1" applyFill="1" applyBorder="1" applyAlignment="1">
      <alignment horizontal="right" vertical="top" wrapText="1"/>
    </xf>
    <xf numFmtId="0" fontId="0" fillId="34" borderId="10" xfId="0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top" wrapText="1"/>
    </xf>
    <xf numFmtId="10" fontId="5" fillId="35" borderId="10" xfId="0" applyNumberFormat="1" applyFont="1" applyFill="1" applyBorder="1" applyAlignment="1">
      <alignment horizontal="right" vertical="top" wrapText="1"/>
    </xf>
    <xf numFmtId="10" fontId="4" fillId="35" borderId="10" xfId="0" applyNumberFormat="1" applyFont="1" applyFill="1" applyBorder="1" applyAlignment="1">
      <alignment horizontal="right" vertical="top" wrapText="1"/>
    </xf>
    <xf numFmtId="0" fontId="0" fillId="35" borderId="10" xfId="0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10" fontId="5" fillId="36" borderId="10" xfId="0" applyNumberFormat="1" applyFont="1" applyFill="1" applyBorder="1" applyAlignment="1">
      <alignment horizontal="right" vertical="top" wrapText="1"/>
    </xf>
    <xf numFmtId="0" fontId="6" fillId="37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horizontal="right" vertical="top" wrapText="1"/>
    </xf>
    <xf numFmtId="10" fontId="5" fillId="37" borderId="10" xfId="0" applyNumberFormat="1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right" vertical="top" wrapText="1"/>
    </xf>
    <xf numFmtId="10" fontId="4" fillId="37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4" fillId="37" borderId="1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37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10" fontId="4" fillId="35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10" fontId="4" fillId="34" borderId="10" xfId="0" applyNumberFormat="1" applyFont="1" applyFill="1" applyBorder="1" applyAlignment="1">
      <alignment horizontal="center" vertical="top" wrapText="1"/>
    </xf>
    <xf numFmtId="10" fontId="4" fillId="34" borderId="11" xfId="0" applyNumberFormat="1" applyFont="1" applyFill="1" applyBorder="1" applyAlignment="1">
      <alignment horizontal="center" vertical="top" wrapText="1"/>
    </xf>
    <xf numFmtId="10" fontId="4" fillId="34" borderId="12" xfId="0" applyNumberFormat="1" applyFont="1" applyFill="1" applyBorder="1" applyAlignment="1">
      <alignment horizontal="center" vertical="top" wrapText="1"/>
    </xf>
    <xf numFmtId="10" fontId="4" fillId="34" borderId="13" xfId="0" applyNumberFormat="1" applyFont="1" applyFill="1" applyBorder="1" applyAlignment="1">
      <alignment horizontal="center" vertical="top" wrapText="1"/>
    </xf>
    <xf numFmtId="10" fontId="4" fillId="36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0" fontId="4" fillId="37" borderId="10" xfId="57" applyNumberFormat="1" applyFont="1" applyFill="1" applyBorder="1" applyAlignment="1">
      <alignment horizontal="center" vertical="top" wrapText="1"/>
    </xf>
    <xf numFmtId="9" fontId="4" fillId="34" borderId="10" xfId="0" applyNumberFormat="1" applyFont="1" applyFill="1" applyBorder="1" applyAlignment="1">
      <alignment horizontal="center" vertical="top" wrapText="1"/>
    </xf>
    <xf numFmtId="10" fontId="4" fillId="37" borderId="11" xfId="0" applyNumberFormat="1" applyFont="1" applyFill="1" applyBorder="1" applyAlignment="1">
      <alignment horizontal="center" vertical="top" wrapText="1"/>
    </xf>
    <xf numFmtId="10" fontId="4" fillId="37" borderId="12" xfId="0" applyNumberFormat="1" applyFont="1" applyFill="1" applyBorder="1" applyAlignment="1">
      <alignment horizontal="center" vertical="top" wrapText="1"/>
    </xf>
    <xf numFmtId="10" fontId="4" fillId="37" borderId="13" xfId="0" applyNumberFormat="1" applyFont="1" applyFill="1" applyBorder="1" applyAlignment="1">
      <alignment horizontal="center" vertical="top" wrapText="1"/>
    </xf>
    <xf numFmtId="10" fontId="4" fillId="34" borderId="10" xfId="57" applyNumberFormat="1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top" wrapText="1"/>
    </xf>
    <xf numFmtId="0" fontId="4" fillId="37" borderId="12" xfId="0" applyFont="1" applyFill="1" applyBorder="1" applyAlignment="1">
      <alignment horizontal="center" vertical="top" wrapText="1"/>
    </xf>
    <xf numFmtId="0" fontId="4" fillId="37" borderId="1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130" zoomScaleNormal="130" zoomScalePageLayoutView="0" workbookViewId="0" topLeftCell="A1">
      <selection activeCell="K136" sqref="K136"/>
    </sheetView>
  </sheetViews>
  <sheetFormatPr defaultColWidth="9.140625" defaultRowHeight="12.75"/>
  <cols>
    <col min="1" max="1" width="18.00390625" style="0" customWidth="1"/>
    <col min="2" max="2" width="25.421875" style="0" customWidth="1"/>
    <col min="3" max="3" width="10.8515625" style="0" customWidth="1"/>
    <col min="4" max="4" width="13.140625" style="0" customWidth="1"/>
    <col min="5" max="5" width="10.8515625" style="0" customWidth="1"/>
    <col min="6" max="6" width="9.57421875" style="0" customWidth="1"/>
    <col min="7" max="7" width="10.57421875" style="0" customWidth="1"/>
    <col min="8" max="8" width="10.421875" style="0" customWidth="1"/>
  </cols>
  <sheetData>
    <row r="1" spans="1:10" ht="18" customHeight="1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customHeight="1">
      <c r="A4" s="43" t="s">
        <v>65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8" ht="38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" t="s">
        <v>8</v>
      </c>
      <c r="H6" s="2" t="s">
        <v>9</v>
      </c>
    </row>
    <row r="7" spans="1:8" ht="12.75">
      <c r="A7" s="44" t="s">
        <v>10</v>
      </c>
      <c r="B7" s="4" t="s">
        <v>66</v>
      </c>
      <c r="C7" s="5" t="s">
        <v>13</v>
      </c>
      <c r="D7" s="45">
        <v>5117</v>
      </c>
      <c r="E7" s="45">
        <v>3363</v>
      </c>
      <c r="F7" s="60">
        <f>E7/D7*100%</f>
        <v>0.6572210279460622</v>
      </c>
      <c r="G7" s="6">
        <v>2001</v>
      </c>
      <c r="H7" s="7">
        <f>G7/E7*100%</f>
        <v>0.5950044603033007</v>
      </c>
    </row>
    <row r="8" spans="1:8" ht="12.75">
      <c r="A8" s="44"/>
      <c r="B8" s="4" t="s">
        <v>67</v>
      </c>
      <c r="C8" s="5" t="s">
        <v>11</v>
      </c>
      <c r="D8" s="45"/>
      <c r="E8" s="45"/>
      <c r="F8" s="60"/>
      <c r="G8" s="8">
        <v>1325</v>
      </c>
      <c r="H8" s="9">
        <f>G8/E7*100%</f>
        <v>0.39399345822182574</v>
      </c>
    </row>
    <row r="9" spans="1:8" ht="12.75">
      <c r="A9" s="44"/>
      <c r="B9" s="4"/>
      <c r="C9" s="18" t="s">
        <v>63</v>
      </c>
      <c r="D9" s="45"/>
      <c r="E9" s="45"/>
      <c r="F9" s="60"/>
      <c r="G9" s="6">
        <v>37</v>
      </c>
      <c r="H9" s="9">
        <f>G9/E7*100%</f>
        <v>0.011002081474873625</v>
      </c>
    </row>
    <row r="10" spans="1:8" ht="12.75">
      <c r="A10" s="39" t="s">
        <v>12</v>
      </c>
      <c r="B10" s="11" t="s">
        <v>68</v>
      </c>
      <c r="C10" s="12" t="s">
        <v>13</v>
      </c>
      <c r="D10" s="40">
        <v>4230</v>
      </c>
      <c r="E10" s="40">
        <v>2999</v>
      </c>
      <c r="F10" s="55">
        <f>E10/D10*100%</f>
        <v>0.708983451536643</v>
      </c>
      <c r="G10" s="22">
        <v>1408</v>
      </c>
      <c r="H10" s="23">
        <f>G10/E10*100%</f>
        <v>0.46948982994331445</v>
      </c>
    </row>
    <row r="11" spans="1:8" ht="12.75">
      <c r="A11" s="39"/>
      <c r="B11" s="11" t="s">
        <v>69</v>
      </c>
      <c r="C11" s="12" t="s">
        <v>11</v>
      </c>
      <c r="D11" s="40"/>
      <c r="E11" s="40"/>
      <c r="F11" s="55"/>
      <c r="G11" s="24">
        <v>1558</v>
      </c>
      <c r="H11" s="25">
        <f>G11/E10*100%</f>
        <v>0.5195065021673891</v>
      </c>
    </row>
    <row r="12" spans="1:8" ht="12.75">
      <c r="A12" s="39"/>
      <c r="B12" s="11"/>
      <c r="C12" s="21" t="s">
        <v>63</v>
      </c>
      <c r="D12" s="40"/>
      <c r="E12" s="40"/>
      <c r="F12" s="55"/>
      <c r="G12" s="22">
        <v>33</v>
      </c>
      <c r="H12" s="25">
        <f>G12/E10*100%</f>
        <v>0.011003667889296432</v>
      </c>
    </row>
    <row r="13" spans="1:8" ht="12.75">
      <c r="A13" s="44" t="s">
        <v>14</v>
      </c>
      <c r="B13" s="4" t="s">
        <v>70</v>
      </c>
      <c r="C13" s="5" t="s">
        <v>13</v>
      </c>
      <c r="D13" s="45">
        <v>3243</v>
      </c>
      <c r="E13" s="45">
        <v>1994</v>
      </c>
      <c r="F13" s="47">
        <f>E13/D13*100%</f>
        <v>0.6148627813752698</v>
      </c>
      <c r="G13" s="6">
        <v>1038</v>
      </c>
      <c r="H13" s="7">
        <f>G13/E13*100%</f>
        <v>0.5205616850551655</v>
      </c>
    </row>
    <row r="14" spans="1:8" ht="12.75">
      <c r="A14" s="44"/>
      <c r="B14" s="4" t="s">
        <v>71</v>
      </c>
      <c r="C14" s="5" t="s">
        <v>11</v>
      </c>
      <c r="D14" s="45"/>
      <c r="E14" s="45"/>
      <c r="F14" s="48"/>
      <c r="G14" s="8">
        <v>956</v>
      </c>
      <c r="H14" s="9">
        <f>G14/E13*100%</f>
        <v>0.4794383149448345</v>
      </c>
    </row>
    <row r="15" spans="1:8" ht="12.75" hidden="1">
      <c r="A15" s="44"/>
      <c r="B15" s="4"/>
      <c r="C15" s="5" t="s">
        <v>15</v>
      </c>
      <c r="D15" s="45"/>
      <c r="E15" s="45"/>
      <c r="F15" s="48"/>
      <c r="G15" s="8">
        <v>439</v>
      </c>
      <c r="H15" s="9">
        <f>G15/E13*100%</f>
        <v>0.220160481444333</v>
      </c>
    </row>
    <row r="16" spans="1:8" ht="12.75">
      <c r="A16" s="44"/>
      <c r="B16" s="10"/>
      <c r="C16" s="18" t="s">
        <v>63</v>
      </c>
      <c r="D16" s="45"/>
      <c r="E16" s="45"/>
      <c r="F16" s="49"/>
      <c r="G16" s="6">
        <v>37</v>
      </c>
      <c r="H16" s="9">
        <f>G16/E13*100%</f>
        <v>0.018555667001003008</v>
      </c>
    </row>
    <row r="17" spans="1:8" ht="12.75">
      <c r="A17" s="39" t="s">
        <v>16</v>
      </c>
      <c r="B17" s="11" t="s">
        <v>72</v>
      </c>
      <c r="C17" s="12" t="s">
        <v>13</v>
      </c>
      <c r="D17" s="40">
        <v>3133</v>
      </c>
      <c r="E17" s="40">
        <v>1941</v>
      </c>
      <c r="F17" s="57">
        <f>E17/D17*100%</f>
        <v>0.6195339929779764</v>
      </c>
      <c r="G17" s="13">
        <v>715</v>
      </c>
      <c r="H17" s="23">
        <f>G17/E17*100%</f>
        <v>0.3683668212261721</v>
      </c>
    </row>
    <row r="18" spans="1:8" ht="12.75">
      <c r="A18" s="39"/>
      <c r="B18" s="11" t="s">
        <v>17</v>
      </c>
      <c r="C18" s="12" t="s">
        <v>11</v>
      </c>
      <c r="D18" s="40"/>
      <c r="E18" s="40"/>
      <c r="F18" s="58"/>
      <c r="G18" s="14">
        <v>1202</v>
      </c>
      <c r="H18" s="25">
        <f>G18/E17*100%</f>
        <v>0.6192684183410613</v>
      </c>
    </row>
    <row r="19" spans="1:8" ht="12.75" hidden="1">
      <c r="A19" s="39"/>
      <c r="B19" s="11" t="s">
        <v>18</v>
      </c>
      <c r="C19" s="12" t="s">
        <v>15</v>
      </c>
      <c r="D19" s="40"/>
      <c r="E19" s="40"/>
      <c r="F19" s="58"/>
      <c r="G19" s="14">
        <v>38</v>
      </c>
      <c r="H19" s="25">
        <f>G19/E17*100%</f>
        <v>0.019577537351880475</v>
      </c>
    </row>
    <row r="20" spans="1:8" ht="12.75">
      <c r="A20" s="39"/>
      <c r="B20" s="11"/>
      <c r="C20" s="21" t="s">
        <v>63</v>
      </c>
      <c r="D20" s="40"/>
      <c r="E20" s="40"/>
      <c r="F20" s="59"/>
      <c r="G20" s="13">
        <v>24</v>
      </c>
      <c r="H20" s="25">
        <f>G20/E17*100%</f>
        <v>0.012364760432766615</v>
      </c>
    </row>
    <row r="21" spans="1:8" ht="12.75">
      <c r="A21" s="44" t="s">
        <v>19</v>
      </c>
      <c r="B21" s="4" t="s">
        <v>73</v>
      </c>
      <c r="C21" s="5" t="s">
        <v>15</v>
      </c>
      <c r="D21" s="45">
        <v>5145</v>
      </c>
      <c r="E21" s="45">
        <v>3139</v>
      </c>
      <c r="F21" s="56">
        <f>E21/D21*100%</f>
        <v>0.6101068999028183</v>
      </c>
      <c r="G21" s="6">
        <v>223</v>
      </c>
      <c r="H21" s="7">
        <f>G21/E21*100%</f>
        <v>0.07104173303599873</v>
      </c>
    </row>
    <row r="22" spans="1:8" ht="12.75">
      <c r="A22" s="44"/>
      <c r="B22" s="4" t="s">
        <v>74</v>
      </c>
      <c r="C22" s="5" t="s">
        <v>11</v>
      </c>
      <c r="D22" s="45"/>
      <c r="E22" s="45"/>
      <c r="F22" s="56"/>
      <c r="G22" s="8">
        <v>1372</v>
      </c>
      <c r="H22" s="7">
        <f>G22/E21*100%</f>
        <v>0.43708187320802805</v>
      </c>
    </row>
    <row r="23" spans="1:8" ht="12.75">
      <c r="A23" s="44"/>
      <c r="B23" s="4" t="s">
        <v>75</v>
      </c>
      <c r="C23" s="5" t="s">
        <v>13</v>
      </c>
      <c r="D23" s="45"/>
      <c r="E23" s="45"/>
      <c r="F23" s="56"/>
      <c r="G23" s="8">
        <v>1544</v>
      </c>
      <c r="H23" s="7">
        <f>G23/E21*100%</f>
        <v>0.49187639375597325</v>
      </c>
    </row>
    <row r="24" spans="1:8" ht="12.75" hidden="1">
      <c r="A24" s="44"/>
      <c r="B24" s="4" t="s">
        <v>20</v>
      </c>
      <c r="C24" s="5" t="s">
        <v>15</v>
      </c>
      <c r="D24" s="45"/>
      <c r="E24" s="45"/>
      <c r="F24" s="56"/>
      <c r="G24" s="8">
        <v>96</v>
      </c>
      <c r="H24" s="7">
        <f>G24/E21*100%</f>
        <v>0.030582988212806625</v>
      </c>
    </row>
    <row r="25" spans="1:8" ht="12.75">
      <c r="A25" s="44"/>
      <c r="B25" s="4"/>
      <c r="C25" s="18" t="s">
        <v>63</v>
      </c>
      <c r="D25" s="45"/>
      <c r="E25" s="45"/>
      <c r="F25" s="56"/>
      <c r="G25" s="6"/>
      <c r="H25" s="7">
        <f>G25/E21*100%</f>
        <v>0</v>
      </c>
    </row>
    <row r="26" spans="1:8" ht="12.75">
      <c r="A26" s="39" t="s">
        <v>21</v>
      </c>
      <c r="B26" s="11" t="s">
        <v>76</v>
      </c>
      <c r="C26" s="12" t="s">
        <v>11</v>
      </c>
      <c r="D26" s="40">
        <v>3180</v>
      </c>
      <c r="E26" s="40">
        <v>1886</v>
      </c>
      <c r="F26" s="57">
        <f>E26/D26*100%</f>
        <v>0.5930817610062893</v>
      </c>
      <c r="G26" s="13">
        <v>807</v>
      </c>
      <c r="H26" s="15">
        <f>G26/E26*100%</f>
        <v>0.4278897136797455</v>
      </c>
    </row>
    <row r="27" spans="1:8" ht="12.75">
      <c r="A27" s="39"/>
      <c r="B27" s="11" t="s">
        <v>77</v>
      </c>
      <c r="C27" s="12" t="s">
        <v>13</v>
      </c>
      <c r="D27" s="40"/>
      <c r="E27" s="40"/>
      <c r="F27" s="58"/>
      <c r="G27" s="14">
        <v>1034</v>
      </c>
      <c r="H27" s="15">
        <f>G27/E26*100%</f>
        <v>0.5482502651113468</v>
      </c>
    </row>
    <row r="28" spans="1:8" ht="12.75" hidden="1">
      <c r="A28" s="39"/>
      <c r="B28" s="11" t="s">
        <v>22</v>
      </c>
      <c r="C28" s="12" t="s">
        <v>15</v>
      </c>
      <c r="D28" s="40"/>
      <c r="E28" s="40"/>
      <c r="F28" s="58"/>
      <c r="G28" s="14">
        <v>54</v>
      </c>
      <c r="H28" s="15">
        <f>G28/E26*100%</f>
        <v>0.02863202545068929</v>
      </c>
    </row>
    <row r="29" spans="1:8" ht="12.75">
      <c r="A29" s="39"/>
      <c r="B29" s="11"/>
      <c r="C29" s="21" t="s">
        <v>63</v>
      </c>
      <c r="D29" s="40"/>
      <c r="E29" s="40"/>
      <c r="F29" s="59"/>
      <c r="G29" s="13">
        <v>45</v>
      </c>
      <c r="H29" s="15">
        <f>G29/E26*100%</f>
        <v>0.02386002120890774</v>
      </c>
    </row>
    <row r="30" spans="1:8" ht="12.75">
      <c r="A30" s="44" t="s">
        <v>23</v>
      </c>
      <c r="B30" s="4" t="s">
        <v>78</v>
      </c>
      <c r="C30" s="5" t="s">
        <v>13</v>
      </c>
      <c r="D30" s="51">
        <v>4627</v>
      </c>
      <c r="E30" s="51">
        <v>3046</v>
      </c>
      <c r="F30" s="47">
        <f>E30/D30*100%</f>
        <v>0.6583099200345797</v>
      </c>
      <c r="G30" s="6">
        <v>1949</v>
      </c>
      <c r="H30" s="20">
        <f>G30/E30*100%</f>
        <v>0.6398555482600131</v>
      </c>
    </row>
    <row r="31" spans="1:8" ht="12.75">
      <c r="A31" s="44"/>
      <c r="B31" s="4" t="s">
        <v>142</v>
      </c>
      <c r="C31" s="5" t="s">
        <v>11</v>
      </c>
      <c r="D31" s="52"/>
      <c r="E31" s="52"/>
      <c r="F31" s="48"/>
      <c r="G31" s="8">
        <v>1060</v>
      </c>
      <c r="H31" s="20">
        <f>G31/E30*100%</f>
        <v>0.3479973736047275</v>
      </c>
    </row>
    <row r="32" spans="1:8" ht="12.75" customHeight="1" hidden="1">
      <c r="A32" s="44"/>
      <c r="B32" s="4" t="s">
        <v>24</v>
      </c>
      <c r="C32" s="5" t="s">
        <v>15</v>
      </c>
      <c r="D32" s="52"/>
      <c r="E32" s="52"/>
      <c r="F32" s="48"/>
      <c r="G32" s="8">
        <v>55</v>
      </c>
      <c r="H32" s="20">
        <f>G32/E30*100%</f>
        <v>0.018056467498358503</v>
      </c>
    </row>
    <row r="33" spans="1:8" ht="12.75">
      <c r="A33" s="4"/>
      <c r="B33" s="4"/>
      <c r="C33" s="18" t="s">
        <v>63</v>
      </c>
      <c r="D33" s="53"/>
      <c r="E33" s="53"/>
      <c r="F33" s="49"/>
      <c r="G33" s="8">
        <v>37</v>
      </c>
      <c r="H33" s="20">
        <f>G33/E30*100%</f>
        <v>0.012147078135259356</v>
      </c>
    </row>
    <row r="34" spans="1:8" ht="15" customHeight="1">
      <c r="A34" s="39" t="s">
        <v>25</v>
      </c>
      <c r="B34" s="11" t="s">
        <v>26</v>
      </c>
      <c r="C34" s="12" t="s">
        <v>13</v>
      </c>
      <c r="D34" s="40">
        <v>3710</v>
      </c>
      <c r="E34" s="40">
        <v>2256</v>
      </c>
      <c r="F34" s="41">
        <f>E34/D34*100%</f>
        <v>0.6080862533692722</v>
      </c>
      <c r="G34" s="13">
        <v>1841</v>
      </c>
      <c r="H34" s="15">
        <f>G34/E34*100%</f>
        <v>0.8160460992907801</v>
      </c>
    </row>
    <row r="35" spans="1:8" ht="13.5" customHeight="1">
      <c r="A35" s="39"/>
      <c r="B35" s="11" t="s">
        <v>79</v>
      </c>
      <c r="C35" s="12" t="s">
        <v>11</v>
      </c>
      <c r="D35" s="40"/>
      <c r="E35" s="40"/>
      <c r="F35" s="41"/>
      <c r="G35" s="14">
        <v>380</v>
      </c>
      <c r="H35" s="15">
        <f>G35/E34*100%</f>
        <v>0.16843971631205673</v>
      </c>
    </row>
    <row r="36" spans="1:8" ht="12.75">
      <c r="A36" s="39"/>
      <c r="B36" s="11"/>
      <c r="C36" s="21" t="s">
        <v>63</v>
      </c>
      <c r="D36" s="40"/>
      <c r="E36" s="40"/>
      <c r="F36" s="41"/>
      <c r="G36" s="14">
        <v>35</v>
      </c>
      <c r="H36" s="15">
        <f>G36/E34*100%</f>
        <v>0.01551418439716312</v>
      </c>
    </row>
    <row r="37" spans="1:8" ht="12.75">
      <c r="A37" s="44" t="s">
        <v>27</v>
      </c>
      <c r="B37" s="4" t="s">
        <v>80</v>
      </c>
      <c r="C37" s="5" t="s">
        <v>13</v>
      </c>
      <c r="D37" s="45">
        <v>3960</v>
      </c>
      <c r="E37" s="45">
        <v>2577</v>
      </c>
      <c r="F37" s="46">
        <f>E37/D37*100%</f>
        <v>0.6507575757575758</v>
      </c>
      <c r="G37" s="8">
        <v>2039</v>
      </c>
      <c r="H37" s="7">
        <f>G37/E37*100%</f>
        <v>0.7912301125339543</v>
      </c>
    </row>
    <row r="38" spans="1:8" ht="12.75">
      <c r="A38" s="44"/>
      <c r="B38" s="4" t="s">
        <v>81</v>
      </c>
      <c r="C38" s="5" t="s">
        <v>11</v>
      </c>
      <c r="D38" s="45"/>
      <c r="E38" s="45"/>
      <c r="F38" s="46"/>
      <c r="G38" s="8">
        <v>490</v>
      </c>
      <c r="H38" s="7">
        <f>G38/E37*100%</f>
        <v>0.19014357780364766</v>
      </c>
    </row>
    <row r="39" spans="1:8" ht="12.75">
      <c r="A39" s="44"/>
      <c r="B39" s="4"/>
      <c r="C39" s="18" t="s">
        <v>63</v>
      </c>
      <c r="D39" s="45"/>
      <c r="E39" s="45"/>
      <c r="F39" s="46"/>
      <c r="G39" s="6">
        <v>48</v>
      </c>
      <c r="H39" s="7">
        <f>G39/E37*100%</f>
        <v>0.018626309662398137</v>
      </c>
    </row>
    <row r="40" spans="1:8" ht="12.75">
      <c r="A40" s="39" t="s">
        <v>28</v>
      </c>
      <c r="B40" s="11" t="s">
        <v>82</v>
      </c>
      <c r="C40" s="12" t="s">
        <v>13</v>
      </c>
      <c r="D40" s="40">
        <v>4469</v>
      </c>
      <c r="E40" s="40">
        <v>2830</v>
      </c>
      <c r="F40" s="41">
        <f>E40/D40*100%</f>
        <v>0.6332512866413068</v>
      </c>
      <c r="G40" s="13">
        <v>1789</v>
      </c>
      <c r="H40" s="16">
        <f>G40/E40*100%</f>
        <v>0.6321554770318021</v>
      </c>
    </row>
    <row r="41" spans="1:8" ht="12.75">
      <c r="A41" s="39"/>
      <c r="B41" s="11" t="s">
        <v>83</v>
      </c>
      <c r="C41" s="12" t="s">
        <v>11</v>
      </c>
      <c r="D41" s="40"/>
      <c r="E41" s="40"/>
      <c r="F41" s="41"/>
      <c r="G41" s="14">
        <v>990</v>
      </c>
      <c r="H41" s="16">
        <f>G41/E40*100%</f>
        <v>0.3498233215547703</v>
      </c>
    </row>
    <row r="42" spans="1:8" ht="12.75" hidden="1">
      <c r="A42" s="39"/>
      <c r="B42" s="11" t="s">
        <v>29</v>
      </c>
      <c r="C42" s="12" t="s">
        <v>15</v>
      </c>
      <c r="D42" s="40"/>
      <c r="E42" s="40"/>
      <c r="F42" s="41"/>
      <c r="G42" s="14">
        <v>45</v>
      </c>
      <c r="H42" s="16">
        <f>G42/E40*100%</f>
        <v>0.015901060070671377</v>
      </c>
    </row>
    <row r="43" spans="1:8" ht="12.75">
      <c r="A43" s="39"/>
      <c r="B43" s="11"/>
      <c r="C43" s="21" t="s">
        <v>63</v>
      </c>
      <c r="D43" s="40"/>
      <c r="E43" s="40"/>
      <c r="F43" s="41"/>
      <c r="G43" s="13">
        <v>51</v>
      </c>
      <c r="H43" s="16">
        <f>G43/E40*100%</f>
        <v>0.01802120141342756</v>
      </c>
    </row>
    <row r="44" spans="1:8" ht="12.75">
      <c r="A44" s="44" t="s">
        <v>30</v>
      </c>
      <c r="B44" s="4" t="s">
        <v>84</v>
      </c>
      <c r="C44" s="5" t="s">
        <v>13</v>
      </c>
      <c r="D44" s="45">
        <v>5404</v>
      </c>
      <c r="E44" s="45">
        <v>3770</v>
      </c>
      <c r="F44" s="46">
        <f>E44/D44*100%</f>
        <v>0.6976313841598816</v>
      </c>
      <c r="G44" s="6">
        <v>2103</v>
      </c>
      <c r="H44" s="7">
        <f>G44/E44*100%</f>
        <v>0.5578249336870027</v>
      </c>
    </row>
    <row r="45" spans="1:8" ht="12.75">
      <c r="A45" s="44"/>
      <c r="B45" s="4" t="s">
        <v>85</v>
      </c>
      <c r="C45" s="5" t="s">
        <v>11</v>
      </c>
      <c r="D45" s="45"/>
      <c r="E45" s="45"/>
      <c r="F45" s="46"/>
      <c r="G45" s="8">
        <v>1568</v>
      </c>
      <c r="H45" s="7">
        <f>G45/E44*100%</f>
        <v>0.4159151193633952</v>
      </c>
    </row>
    <row r="46" spans="1:8" ht="12.75">
      <c r="A46" s="44"/>
      <c r="B46" s="4" t="s">
        <v>86</v>
      </c>
      <c r="C46" s="5" t="s">
        <v>140</v>
      </c>
      <c r="D46" s="45"/>
      <c r="E46" s="45"/>
      <c r="F46" s="46"/>
      <c r="G46" s="8">
        <v>49</v>
      </c>
      <c r="H46" s="7">
        <f>G46/E44*100%</f>
        <v>0.0129973474801061</v>
      </c>
    </row>
    <row r="47" spans="1:8" ht="12.75">
      <c r="A47" s="44"/>
      <c r="B47" s="4"/>
      <c r="C47" s="18" t="s">
        <v>63</v>
      </c>
      <c r="D47" s="45"/>
      <c r="E47" s="45"/>
      <c r="F47" s="46"/>
      <c r="G47" s="6">
        <v>10</v>
      </c>
      <c r="H47" s="7">
        <f>G47/E44*100%</f>
        <v>0.002652519893899204</v>
      </c>
    </row>
    <row r="48" spans="1:8" ht="12.75">
      <c r="A48" s="39" t="s">
        <v>31</v>
      </c>
      <c r="B48" s="11" t="s">
        <v>87</v>
      </c>
      <c r="C48" s="12" t="s">
        <v>11</v>
      </c>
      <c r="D48" s="40">
        <v>7100</v>
      </c>
      <c r="E48" s="40">
        <v>4861</v>
      </c>
      <c r="F48" s="41">
        <f>E48/D48*100%</f>
        <v>0.6846478873239437</v>
      </c>
      <c r="G48" s="13">
        <v>2026</v>
      </c>
      <c r="H48" s="15">
        <f>G48/E48*100%</f>
        <v>0.41678666940958653</v>
      </c>
    </row>
    <row r="49" spans="1:8" ht="12.75">
      <c r="A49" s="39"/>
      <c r="B49" s="11" t="s">
        <v>88</v>
      </c>
      <c r="C49" s="12" t="s">
        <v>15</v>
      </c>
      <c r="D49" s="40"/>
      <c r="E49" s="40"/>
      <c r="F49" s="41"/>
      <c r="G49" s="14">
        <v>24</v>
      </c>
      <c r="H49" s="15">
        <f>G49/E48*100%</f>
        <v>0.004937255708701913</v>
      </c>
    </row>
    <row r="50" spans="1:10" ht="12.75">
      <c r="A50" s="39"/>
      <c r="B50" s="11" t="s">
        <v>89</v>
      </c>
      <c r="C50" s="12" t="s">
        <v>13</v>
      </c>
      <c r="D50" s="40"/>
      <c r="E50" s="40"/>
      <c r="F50" s="41"/>
      <c r="G50" s="14">
        <v>2479</v>
      </c>
      <c r="H50" s="15">
        <f>G50/E48*100%</f>
        <v>0.5099773709113351</v>
      </c>
      <c r="I50" s="35" t="s">
        <v>143</v>
      </c>
      <c r="J50" t="s">
        <v>145</v>
      </c>
    </row>
    <row r="51" spans="1:8" ht="12.75">
      <c r="A51" s="39"/>
      <c r="B51" s="11" t="s">
        <v>90</v>
      </c>
      <c r="C51" s="12" t="s">
        <v>141</v>
      </c>
      <c r="D51" s="40"/>
      <c r="E51" s="40"/>
      <c r="F51" s="41"/>
      <c r="G51" s="14">
        <v>332</v>
      </c>
      <c r="H51" s="15">
        <f>G51/E48*100%</f>
        <v>0.06829870397037646</v>
      </c>
    </row>
    <row r="52" spans="1:8" ht="12.75">
      <c r="A52" s="39"/>
      <c r="B52" s="11"/>
      <c r="C52" s="21" t="s">
        <v>63</v>
      </c>
      <c r="D52" s="40"/>
      <c r="E52" s="40"/>
      <c r="F52" s="41"/>
      <c r="G52" s="13">
        <v>126</v>
      </c>
      <c r="H52" s="15">
        <f>G52/E48*100%</f>
        <v>0.025920592470685046</v>
      </c>
    </row>
    <row r="53" spans="1:8" ht="13.5" customHeight="1">
      <c r="A53" s="44" t="s">
        <v>32</v>
      </c>
      <c r="B53" s="4" t="s">
        <v>91</v>
      </c>
      <c r="C53" s="5" t="s">
        <v>11</v>
      </c>
      <c r="D53" s="51">
        <v>5920</v>
      </c>
      <c r="E53" s="51">
        <v>3917</v>
      </c>
      <c r="F53" s="47">
        <f>E53/D53*100%</f>
        <v>0.6616554054054054</v>
      </c>
      <c r="G53" s="6">
        <v>2005</v>
      </c>
      <c r="H53" s="7">
        <f>G53/E53*100%</f>
        <v>0.511871330099566</v>
      </c>
    </row>
    <row r="54" spans="1:8" ht="12.75">
      <c r="A54" s="44"/>
      <c r="B54" s="4" t="s">
        <v>92</v>
      </c>
      <c r="C54" s="5" t="s">
        <v>140</v>
      </c>
      <c r="D54" s="52"/>
      <c r="E54" s="52"/>
      <c r="F54" s="48"/>
      <c r="G54" s="8">
        <v>74</v>
      </c>
      <c r="H54" s="7">
        <f>G54/E53*100%</f>
        <v>0.018892009190707174</v>
      </c>
    </row>
    <row r="55" spans="1:8" ht="12.75">
      <c r="A55" s="4"/>
      <c r="B55" s="4" t="s">
        <v>93</v>
      </c>
      <c r="C55" s="5" t="s">
        <v>13</v>
      </c>
      <c r="D55" s="52"/>
      <c r="E55" s="52"/>
      <c r="F55" s="48"/>
      <c r="G55" s="8">
        <v>1801</v>
      </c>
      <c r="H55" s="7">
        <f>G55/E53*100%</f>
        <v>0.45979065611437325</v>
      </c>
    </row>
    <row r="56" spans="1:8" ht="12.75">
      <c r="A56" s="4"/>
      <c r="B56" s="4"/>
      <c r="C56" s="18" t="s">
        <v>63</v>
      </c>
      <c r="D56" s="53"/>
      <c r="E56" s="53"/>
      <c r="F56" s="49"/>
      <c r="G56" s="8">
        <v>37</v>
      </c>
      <c r="H56" s="7">
        <f>G56/E53*100%</f>
        <v>0.009446004595353587</v>
      </c>
    </row>
    <row r="57" spans="1:8" ht="12.75">
      <c r="A57" s="39" t="s">
        <v>33</v>
      </c>
      <c r="B57" s="11" t="s">
        <v>96</v>
      </c>
      <c r="C57" s="12" t="s">
        <v>11</v>
      </c>
      <c r="D57" s="40">
        <v>7061</v>
      </c>
      <c r="E57" s="40">
        <v>5822</v>
      </c>
      <c r="F57" s="41">
        <f>E57/D57*100%</f>
        <v>0.8245291035264127</v>
      </c>
      <c r="G57" s="13">
        <v>2357</v>
      </c>
      <c r="H57" s="15">
        <f>G57/E57*100%</f>
        <v>0.4048436963242872</v>
      </c>
    </row>
    <row r="58" spans="1:8" ht="12.75">
      <c r="A58" s="39"/>
      <c r="B58" s="11" t="s">
        <v>97</v>
      </c>
      <c r="C58" s="12" t="s">
        <v>13</v>
      </c>
      <c r="D58" s="40"/>
      <c r="E58" s="40"/>
      <c r="F58" s="41"/>
      <c r="G58" s="14">
        <v>3405</v>
      </c>
      <c r="H58" s="15">
        <f>G58/E57*100%</f>
        <v>0.5848505668155273</v>
      </c>
    </row>
    <row r="59" spans="1:8" ht="12.75">
      <c r="A59" s="39"/>
      <c r="B59" s="11"/>
      <c r="C59" s="21" t="s">
        <v>63</v>
      </c>
      <c r="D59" s="40"/>
      <c r="E59" s="40"/>
      <c r="F59" s="41"/>
      <c r="G59" s="13">
        <v>60</v>
      </c>
      <c r="H59" s="15">
        <f>G59/E57*100%</f>
        <v>0.010305736860185504</v>
      </c>
    </row>
    <row r="60" spans="1:8" ht="12.75">
      <c r="A60" s="44" t="s">
        <v>34</v>
      </c>
      <c r="B60" s="4" t="s">
        <v>94</v>
      </c>
      <c r="C60" s="19" t="s">
        <v>11</v>
      </c>
      <c r="D60" s="45">
        <v>6694</v>
      </c>
      <c r="E60" s="45">
        <v>5198</v>
      </c>
      <c r="F60" s="50">
        <f>E60/D60*100%</f>
        <v>0.7765162832387212</v>
      </c>
      <c r="G60" s="6">
        <v>3042</v>
      </c>
      <c r="H60" s="7">
        <f>G60/E60*100%</f>
        <v>0.5852250865717584</v>
      </c>
    </row>
    <row r="61" spans="1:10" ht="12.75">
      <c r="A61" s="44"/>
      <c r="B61" s="4" t="s">
        <v>95</v>
      </c>
      <c r="C61" s="5" t="s">
        <v>13</v>
      </c>
      <c r="D61" s="45"/>
      <c r="E61" s="45"/>
      <c r="F61" s="50"/>
      <c r="G61" s="8">
        <v>2156</v>
      </c>
      <c r="H61" s="7">
        <f>G61/E60*100%</f>
        <v>0.41477491342824163</v>
      </c>
      <c r="I61" s="35" t="s">
        <v>143</v>
      </c>
      <c r="J61" t="s">
        <v>145</v>
      </c>
    </row>
    <row r="62" spans="1:8" ht="12.75">
      <c r="A62" s="44"/>
      <c r="B62" s="10"/>
      <c r="C62" s="18" t="s">
        <v>63</v>
      </c>
      <c r="D62" s="45"/>
      <c r="E62" s="45"/>
      <c r="F62" s="50"/>
      <c r="G62" s="6"/>
      <c r="H62" s="7">
        <f>G62/E60*100%</f>
        <v>0</v>
      </c>
    </row>
    <row r="63" spans="1:8" ht="12.75">
      <c r="A63" s="39" t="s">
        <v>35</v>
      </c>
      <c r="B63" s="11" t="s">
        <v>98</v>
      </c>
      <c r="C63" s="12" t="s">
        <v>13</v>
      </c>
      <c r="D63" s="40">
        <v>6917</v>
      </c>
      <c r="E63" s="40">
        <v>5257</v>
      </c>
      <c r="F63" s="41">
        <f>E63/D63*100%</f>
        <v>0.7600115657076767</v>
      </c>
      <c r="G63" s="13">
        <v>2496</v>
      </c>
      <c r="H63" s="15">
        <f>G63/E63*100%</f>
        <v>0.47479551074757465</v>
      </c>
    </row>
    <row r="64" spans="1:8" ht="12.75">
      <c r="A64" s="39"/>
      <c r="B64" s="11" t="s">
        <v>99</v>
      </c>
      <c r="C64" s="12" t="s">
        <v>11</v>
      </c>
      <c r="D64" s="40"/>
      <c r="E64" s="40"/>
      <c r="F64" s="41"/>
      <c r="G64" s="14">
        <v>2761</v>
      </c>
      <c r="H64" s="15">
        <f>G64/E63*100%</f>
        <v>0.5252044892524254</v>
      </c>
    </row>
    <row r="65" spans="1:8" ht="12.75">
      <c r="A65" s="39"/>
      <c r="B65" s="11"/>
      <c r="C65" s="21" t="s">
        <v>63</v>
      </c>
      <c r="D65" s="40"/>
      <c r="E65" s="40"/>
      <c r="F65" s="41"/>
      <c r="G65" s="13">
        <v>42</v>
      </c>
      <c r="H65" s="15">
        <f>G65/E63*100%</f>
        <v>0.007989347536617843</v>
      </c>
    </row>
    <row r="66" spans="1:8" ht="12.75">
      <c r="A66" s="44" t="s">
        <v>36</v>
      </c>
      <c r="B66" s="4" t="s">
        <v>100</v>
      </c>
      <c r="C66" s="5" t="s">
        <v>11</v>
      </c>
      <c r="D66" s="45">
        <v>6837</v>
      </c>
      <c r="E66" s="45">
        <v>5621</v>
      </c>
      <c r="F66" s="46">
        <f>E66/D66*100%</f>
        <v>0.8221442152991078</v>
      </c>
      <c r="G66" s="6">
        <v>2968</v>
      </c>
      <c r="H66" s="7">
        <f>G66/E66*100%</f>
        <v>0.5280199252801993</v>
      </c>
    </row>
    <row r="67" spans="1:8" ht="12.75">
      <c r="A67" s="44"/>
      <c r="B67" s="4" t="s">
        <v>101</v>
      </c>
      <c r="C67" s="5" t="s">
        <v>13</v>
      </c>
      <c r="D67" s="45"/>
      <c r="E67" s="45"/>
      <c r="F67" s="46"/>
      <c r="G67" s="8">
        <v>2605</v>
      </c>
      <c r="H67" s="7">
        <f>G67/E66*100%</f>
        <v>0.463440668920121</v>
      </c>
    </row>
    <row r="68" spans="1:8" ht="12.75" hidden="1">
      <c r="A68" s="44"/>
      <c r="B68" s="4" t="s">
        <v>37</v>
      </c>
      <c r="C68" s="5" t="s">
        <v>15</v>
      </c>
      <c r="D68" s="45"/>
      <c r="E68" s="45"/>
      <c r="F68" s="46"/>
      <c r="G68" s="8">
        <v>37</v>
      </c>
      <c r="H68" s="7">
        <f>G68/E66*100%</f>
        <v>0.006582458637253158</v>
      </c>
    </row>
    <row r="69" spans="1:8" ht="12.75">
      <c r="A69" s="44"/>
      <c r="B69" s="4"/>
      <c r="C69" s="18" t="s">
        <v>63</v>
      </c>
      <c r="D69" s="45"/>
      <c r="E69" s="45"/>
      <c r="F69" s="46"/>
      <c r="G69" s="6">
        <v>48</v>
      </c>
      <c r="H69" s="7">
        <f>G69/E66*100%</f>
        <v>0.008539405799679772</v>
      </c>
    </row>
    <row r="70" spans="1:8" ht="12.75">
      <c r="A70" s="39" t="s">
        <v>38</v>
      </c>
      <c r="B70" s="11" t="s">
        <v>102</v>
      </c>
      <c r="C70" s="12" t="s">
        <v>15</v>
      </c>
      <c r="D70" s="40">
        <v>6213</v>
      </c>
      <c r="E70" s="40">
        <v>4641</v>
      </c>
      <c r="F70" s="41">
        <f>E70/D70*100%</f>
        <v>0.7469821342346692</v>
      </c>
      <c r="G70" s="13">
        <v>191</v>
      </c>
      <c r="H70" s="15">
        <f>G70/E70*100%</f>
        <v>0.041154923507864684</v>
      </c>
    </row>
    <row r="71" spans="1:8" ht="12.75">
      <c r="A71" s="39"/>
      <c r="B71" s="11" t="s">
        <v>103</v>
      </c>
      <c r="C71" s="12" t="s">
        <v>13</v>
      </c>
      <c r="D71" s="40"/>
      <c r="E71" s="40"/>
      <c r="F71" s="41"/>
      <c r="G71" s="14">
        <v>1985</v>
      </c>
      <c r="H71" s="15">
        <f>G71/E70*100%</f>
        <v>0.42770954535660416</v>
      </c>
    </row>
    <row r="72" spans="1:8" ht="12.75">
      <c r="A72" s="39"/>
      <c r="B72" s="11" t="s">
        <v>104</v>
      </c>
      <c r="C72" s="12" t="s">
        <v>11</v>
      </c>
      <c r="D72" s="40"/>
      <c r="E72" s="40"/>
      <c r="F72" s="41"/>
      <c r="G72" s="14">
        <v>2382</v>
      </c>
      <c r="H72" s="15">
        <f>G72/E70*100%</f>
        <v>0.513251454427925</v>
      </c>
    </row>
    <row r="73" spans="1:8" ht="12.75">
      <c r="A73" s="39"/>
      <c r="B73" s="11"/>
      <c r="C73" s="21" t="s">
        <v>63</v>
      </c>
      <c r="D73" s="40"/>
      <c r="E73" s="40"/>
      <c r="F73" s="41"/>
      <c r="G73" s="13">
        <v>83</v>
      </c>
      <c r="H73" s="15">
        <f>G73/E70*100%</f>
        <v>0.01788407670760612</v>
      </c>
    </row>
    <row r="74" spans="1:8" ht="12.75">
      <c r="A74" s="44" t="s">
        <v>39</v>
      </c>
      <c r="B74" s="4" t="s">
        <v>105</v>
      </c>
      <c r="C74" s="5" t="s">
        <v>11</v>
      </c>
      <c r="D74" s="45">
        <v>6905</v>
      </c>
      <c r="E74" s="45">
        <v>4677</v>
      </c>
      <c r="F74" s="50">
        <f>E74/D74*100%</f>
        <v>0.677335264301231</v>
      </c>
      <c r="G74" s="6">
        <v>2568</v>
      </c>
      <c r="H74" s="7">
        <f>G74/E74*100%</f>
        <v>0.5490699166132136</v>
      </c>
    </row>
    <row r="75" spans="1:8" ht="12.75">
      <c r="A75" s="44"/>
      <c r="B75" s="4" t="s">
        <v>106</v>
      </c>
      <c r="C75" s="5" t="s">
        <v>13</v>
      </c>
      <c r="D75" s="45"/>
      <c r="E75" s="45"/>
      <c r="F75" s="50"/>
      <c r="G75" s="8">
        <v>2109</v>
      </c>
      <c r="H75" s="7">
        <f>G75/E74*100%</f>
        <v>0.4509300833867864</v>
      </c>
    </row>
    <row r="76" spans="1:8" ht="12.75">
      <c r="A76" s="44"/>
      <c r="B76" s="4"/>
      <c r="C76" s="18" t="s">
        <v>63</v>
      </c>
      <c r="D76" s="45"/>
      <c r="E76" s="45"/>
      <c r="F76" s="50"/>
      <c r="G76" s="6"/>
      <c r="H76" s="7">
        <f>G76/E74*100%</f>
        <v>0</v>
      </c>
    </row>
    <row r="77" spans="1:8" ht="12.75">
      <c r="A77" s="39" t="s">
        <v>40</v>
      </c>
      <c r="B77" s="11" t="s">
        <v>107</v>
      </c>
      <c r="C77" s="12" t="s">
        <v>13</v>
      </c>
      <c r="D77" s="40">
        <v>6351</v>
      </c>
      <c r="E77" s="40">
        <v>4898</v>
      </c>
      <c r="F77" s="41">
        <f>E77/D77*100%</f>
        <v>0.7712171311604472</v>
      </c>
      <c r="G77" s="13">
        <v>3079</v>
      </c>
      <c r="H77" s="15">
        <f>G77/E77*100%</f>
        <v>0.6286239281339322</v>
      </c>
    </row>
    <row r="78" spans="1:8" ht="12.75">
      <c r="A78" s="39"/>
      <c r="B78" s="11" t="s">
        <v>108</v>
      </c>
      <c r="C78" s="12" t="s">
        <v>11</v>
      </c>
      <c r="D78" s="40"/>
      <c r="E78" s="40"/>
      <c r="F78" s="41"/>
      <c r="G78" s="14">
        <v>1745</v>
      </c>
      <c r="H78" s="15">
        <f>G78/E77*100%</f>
        <v>0.35626786443446307</v>
      </c>
    </row>
    <row r="79" spans="1:8" ht="12.75">
      <c r="A79" s="39"/>
      <c r="B79" s="11"/>
      <c r="C79" s="21" t="s">
        <v>63</v>
      </c>
      <c r="D79" s="40"/>
      <c r="E79" s="40"/>
      <c r="F79" s="41"/>
      <c r="G79" s="13">
        <v>74</v>
      </c>
      <c r="H79" s="15">
        <f>G79/E77*100%</f>
        <v>0.015108207431604737</v>
      </c>
    </row>
    <row r="80" spans="1:8" ht="12.75">
      <c r="A80" s="44" t="s">
        <v>41</v>
      </c>
      <c r="B80" s="4" t="s">
        <v>109</v>
      </c>
      <c r="C80" s="5" t="s">
        <v>11</v>
      </c>
      <c r="D80" s="45">
        <v>7180</v>
      </c>
      <c r="E80" s="45">
        <v>5900</v>
      </c>
      <c r="F80" s="46">
        <f>E80/D80*100%</f>
        <v>0.8217270194986073</v>
      </c>
      <c r="G80" s="6">
        <v>2478</v>
      </c>
      <c r="H80" s="7">
        <f>G80/E80*100%</f>
        <v>0.42</v>
      </c>
    </row>
    <row r="81" spans="1:8" ht="12.75">
      <c r="A81" s="44"/>
      <c r="B81" s="4" t="s">
        <v>42</v>
      </c>
      <c r="C81" s="5" t="s">
        <v>13</v>
      </c>
      <c r="D81" s="45"/>
      <c r="E81" s="45"/>
      <c r="F81" s="46"/>
      <c r="G81" s="8">
        <v>2522</v>
      </c>
      <c r="H81" s="7">
        <f>G81/E80*100%</f>
        <v>0.42745762711864405</v>
      </c>
    </row>
    <row r="82" spans="1:8" ht="12.75" hidden="1">
      <c r="A82" s="44"/>
      <c r="B82" s="4" t="s">
        <v>43</v>
      </c>
      <c r="C82" s="5" t="s">
        <v>15</v>
      </c>
      <c r="D82" s="45"/>
      <c r="E82" s="45"/>
      <c r="F82" s="46"/>
      <c r="G82" s="8">
        <v>63</v>
      </c>
      <c r="H82" s="7">
        <f>G82/E80*100%</f>
        <v>0.010677966101694915</v>
      </c>
    </row>
    <row r="83" spans="1:8" ht="12.75" hidden="1">
      <c r="A83" s="44"/>
      <c r="B83" s="4" t="s">
        <v>44</v>
      </c>
      <c r="C83" s="5" t="s">
        <v>15</v>
      </c>
      <c r="D83" s="45"/>
      <c r="E83" s="45"/>
      <c r="F83" s="46"/>
      <c r="G83" s="8">
        <v>26</v>
      </c>
      <c r="H83" s="7">
        <f>G83/E80*100%</f>
        <v>0.004406779661016949</v>
      </c>
    </row>
    <row r="84" spans="1:8" ht="12.75">
      <c r="A84" s="44"/>
      <c r="B84" s="4"/>
      <c r="C84" s="18" t="s">
        <v>63</v>
      </c>
      <c r="D84" s="45"/>
      <c r="E84" s="45"/>
      <c r="F84" s="46"/>
      <c r="G84" s="6">
        <v>72</v>
      </c>
      <c r="H84" s="7">
        <f>G84/E80*100%</f>
        <v>0.012203389830508475</v>
      </c>
    </row>
    <row r="85" spans="1:8" ht="12.75">
      <c r="A85" s="27" t="s">
        <v>131</v>
      </c>
      <c r="B85" s="27" t="s">
        <v>132</v>
      </c>
      <c r="C85" s="28" t="s">
        <v>11</v>
      </c>
      <c r="D85" s="61">
        <v>5548</v>
      </c>
      <c r="E85" s="61">
        <v>4122</v>
      </c>
      <c r="F85" s="57">
        <f>E85/D85*100%</f>
        <v>0.7429704397981255</v>
      </c>
      <c r="G85" s="22">
        <v>2034</v>
      </c>
      <c r="H85" s="23">
        <f>G85/E85*100%</f>
        <v>0.49344978165938863</v>
      </c>
    </row>
    <row r="86" spans="1:8" ht="12.75">
      <c r="A86" s="27"/>
      <c r="B86" s="27" t="s">
        <v>133</v>
      </c>
      <c r="C86" s="28" t="s">
        <v>13</v>
      </c>
      <c r="D86" s="62"/>
      <c r="E86" s="62"/>
      <c r="F86" s="58"/>
      <c r="G86" s="22">
        <v>2051</v>
      </c>
      <c r="H86" s="23">
        <f>G86/E85*100%</f>
        <v>0.497573993207181</v>
      </c>
    </row>
    <row r="87" spans="1:8" ht="12.75">
      <c r="A87" s="27"/>
      <c r="B87" s="27"/>
      <c r="C87" s="21" t="s">
        <v>63</v>
      </c>
      <c r="D87" s="63"/>
      <c r="E87" s="63"/>
      <c r="F87" s="59"/>
      <c r="G87" s="22">
        <v>37</v>
      </c>
      <c r="H87" s="23">
        <f>G87/E85*100%</f>
        <v>0.008976225133430374</v>
      </c>
    </row>
    <row r="88" spans="1:8" ht="12.75">
      <c r="A88" s="4" t="s">
        <v>134</v>
      </c>
      <c r="B88" s="4" t="s">
        <v>135</v>
      </c>
      <c r="C88" s="19" t="s">
        <v>11</v>
      </c>
      <c r="D88" s="51">
        <v>7780</v>
      </c>
      <c r="E88" s="51">
        <v>5603</v>
      </c>
      <c r="F88" s="47">
        <f>E88/D88*100%</f>
        <v>0.7201799485861182</v>
      </c>
      <c r="G88" s="6">
        <v>2557</v>
      </c>
      <c r="H88" s="7">
        <f>G88/E88*100%</f>
        <v>0.4563626628591826</v>
      </c>
    </row>
    <row r="89" spans="1:8" ht="12.75">
      <c r="A89" s="4"/>
      <c r="B89" s="4" t="s">
        <v>136</v>
      </c>
      <c r="C89" s="19" t="s">
        <v>13</v>
      </c>
      <c r="D89" s="52"/>
      <c r="E89" s="52"/>
      <c r="F89" s="48"/>
      <c r="G89" s="6">
        <v>2775</v>
      </c>
      <c r="H89" s="7">
        <f>G89/E88*100%</f>
        <v>0.49527039086203817</v>
      </c>
    </row>
    <row r="90" spans="1:8" ht="12.75">
      <c r="A90" s="4"/>
      <c r="B90" s="4" t="s">
        <v>137</v>
      </c>
      <c r="C90" s="19" t="s">
        <v>140</v>
      </c>
      <c r="D90" s="52"/>
      <c r="E90" s="52"/>
      <c r="F90" s="48"/>
      <c r="G90" s="6">
        <v>230</v>
      </c>
      <c r="H90" s="7">
        <f>G90/E88*100%</f>
        <v>0.04104943780117794</v>
      </c>
    </row>
    <row r="91" spans="1:12" ht="12.75">
      <c r="A91" s="4"/>
      <c r="B91" s="4"/>
      <c r="C91" s="18" t="s">
        <v>63</v>
      </c>
      <c r="D91" s="53"/>
      <c r="E91" s="53"/>
      <c r="F91" s="49"/>
      <c r="G91" s="6">
        <v>41</v>
      </c>
      <c r="H91" s="7">
        <f>G91/E88*100%</f>
        <v>0.007317508477601285</v>
      </c>
      <c r="K91" s="35"/>
      <c r="L91" s="35"/>
    </row>
    <row r="92" spans="1:8" ht="14.25" customHeight="1">
      <c r="A92" s="39" t="s">
        <v>45</v>
      </c>
      <c r="B92" s="11" t="s">
        <v>110</v>
      </c>
      <c r="C92" s="12" t="s">
        <v>11</v>
      </c>
      <c r="D92" s="40">
        <v>6233</v>
      </c>
      <c r="E92" s="40">
        <v>5152</v>
      </c>
      <c r="F92" s="41">
        <f>E92/D92*100%</f>
        <v>0.8265682656826568</v>
      </c>
      <c r="G92" s="13">
        <v>2464</v>
      </c>
      <c r="H92" s="15">
        <f>G92/E92*100%</f>
        <v>0.4782608695652174</v>
      </c>
    </row>
    <row r="93" spans="1:9" ht="14.25" customHeight="1">
      <c r="A93" s="39"/>
      <c r="B93" s="11" t="s">
        <v>111</v>
      </c>
      <c r="C93" s="12" t="s">
        <v>13</v>
      </c>
      <c r="D93" s="40"/>
      <c r="E93" s="40"/>
      <c r="F93" s="41"/>
      <c r="G93" s="14">
        <v>2673</v>
      </c>
      <c r="H93" s="15">
        <f>G93/E92*100%</f>
        <v>0.5188276397515528</v>
      </c>
      <c r="I93" s="35"/>
    </row>
    <row r="94" spans="1:8" ht="12.75" hidden="1">
      <c r="A94" s="39"/>
      <c r="B94" s="11" t="s">
        <v>46</v>
      </c>
      <c r="C94" s="12" t="s">
        <v>15</v>
      </c>
      <c r="D94" s="40"/>
      <c r="E94" s="40"/>
      <c r="F94" s="41"/>
      <c r="G94" s="14">
        <v>56</v>
      </c>
      <c r="H94" s="15">
        <f>G94/E92*100%</f>
        <v>0.010869565217391304</v>
      </c>
    </row>
    <row r="95" spans="1:8" ht="12.75">
      <c r="A95" s="39"/>
      <c r="B95" s="17"/>
      <c r="C95" s="21" t="s">
        <v>63</v>
      </c>
      <c r="D95" s="40"/>
      <c r="E95" s="40"/>
      <c r="F95" s="41"/>
      <c r="G95" s="13">
        <v>15</v>
      </c>
      <c r="H95" s="15">
        <f>G95/E92*100%</f>
        <v>0.0029114906832298135</v>
      </c>
    </row>
    <row r="96" spans="1:8" ht="12.75">
      <c r="A96" s="44" t="s">
        <v>47</v>
      </c>
      <c r="B96" s="4" t="s">
        <v>112</v>
      </c>
      <c r="C96" s="5" t="s">
        <v>15</v>
      </c>
      <c r="D96" s="45">
        <v>5745</v>
      </c>
      <c r="E96" s="45">
        <v>4674</v>
      </c>
      <c r="F96" s="47">
        <f>E96/D96*100%</f>
        <v>0.8135770234986945</v>
      </c>
      <c r="G96" s="6">
        <v>384</v>
      </c>
      <c r="H96" s="7">
        <f>G96/E96*100%</f>
        <v>0.0821566110397946</v>
      </c>
    </row>
    <row r="97" spans="1:8" ht="12.75">
      <c r="A97" s="44"/>
      <c r="B97" s="4" t="s">
        <v>113</v>
      </c>
      <c r="C97" s="5" t="s">
        <v>13</v>
      </c>
      <c r="D97" s="45"/>
      <c r="E97" s="45"/>
      <c r="F97" s="48"/>
      <c r="G97" s="8">
        <v>2120</v>
      </c>
      <c r="H97" s="7">
        <f>G97/E96*100%</f>
        <v>0.4535729567821994</v>
      </c>
    </row>
    <row r="98" spans="1:8" ht="12.75">
      <c r="A98" s="44"/>
      <c r="B98" s="4" t="s">
        <v>114</v>
      </c>
      <c r="C98" s="5" t="s">
        <v>11</v>
      </c>
      <c r="D98" s="45"/>
      <c r="E98" s="45"/>
      <c r="F98" s="48"/>
      <c r="G98" s="8">
        <v>2153</v>
      </c>
      <c r="H98" s="7">
        <f>G98/E96*100%</f>
        <v>0.4606332905434318</v>
      </c>
    </row>
    <row r="99" spans="1:8" ht="12.75">
      <c r="A99" s="44"/>
      <c r="B99" s="4"/>
      <c r="C99" s="18" t="s">
        <v>63</v>
      </c>
      <c r="D99" s="45"/>
      <c r="E99" s="45"/>
      <c r="F99" s="49"/>
      <c r="G99" s="6">
        <v>17</v>
      </c>
      <c r="H99" s="7">
        <f>G99/E96*100%</f>
        <v>0.0036371416345742404</v>
      </c>
    </row>
    <row r="100" spans="1:8" ht="12.75">
      <c r="A100" s="39" t="s">
        <v>48</v>
      </c>
      <c r="B100" s="11" t="s">
        <v>115</v>
      </c>
      <c r="C100" s="12" t="s">
        <v>11</v>
      </c>
      <c r="D100" s="40">
        <v>6237</v>
      </c>
      <c r="E100" s="40">
        <v>4652</v>
      </c>
      <c r="F100" s="41">
        <f>E100/D100*100%</f>
        <v>0.7458714125380792</v>
      </c>
      <c r="G100" s="13">
        <v>2192</v>
      </c>
      <c r="H100" s="15">
        <f>G100/E100*100%</f>
        <v>0.471195184866724</v>
      </c>
    </row>
    <row r="101" spans="1:8" ht="12.75">
      <c r="A101" s="39"/>
      <c r="B101" s="11" t="s">
        <v>116</v>
      </c>
      <c r="C101" s="12" t="s">
        <v>13</v>
      </c>
      <c r="D101" s="40"/>
      <c r="E101" s="40"/>
      <c r="F101" s="41"/>
      <c r="G101" s="14">
        <v>2340</v>
      </c>
      <c r="H101" s="15">
        <f>G101/E100*100%</f>
        <v>0.5030094582975064</v>
      </c>
    </row>
    <row r="102" spans="1:8" ht="12.75">
      <c r="A102" s="39"/>
      <c r="B102" s="11" t="s">
        <v>117</v>
      </c>
      <c r="C102" s="12" t="s">
        <v>141</v>
      </c>
      <c r="D102" s="40"/>
      <c r="E102" s="40"/>
      <c r="F102" s="41"/>
      <c r="G102" s="14">
        <v>50</v>
      </c>
      <c r="H102" s="15">
        <f>G102/E100*100%</f>
        <v>0.010748065348237317</v>
      </c>
    </row>
    <row r="103" spans="1:8" ht="12.75">
      <c r="A103" s="39"/>
      <c r="B103" s="11"/>
      <c r="C103" s="21" t="s">
        <v>63</v>
      </c>
      <c r="D103" s="40"/>
      <c r="E103" s="40"/>
      <c r="F103" s="41"/>
      <c r="G103" s="13">
        <v>70</v>
      </c>
      <c r="H103" s="15">
        <f>G103/E100*100%</f>
        <v>0.015047291487532245</v>
      </c>
    </row>
    <row r="104" spans="1:8" ht="12.75">
      <c r="A104" s="44" t="s">
        <v>49</v>
      </c>
      <c r="B104" s="4" t="s">
        <v>118</v>
      </c>
      <c r="C104" s="5" t="s">
        <v>11</v>
      </c>
      <c r="D104" s="45">
        <v>6549</v>
      </c>
      <c r="E104" s="45">
        <v>5609</v>
      </c>
      <c r="F104" s="46">
        <f>E104/D104*100%</f>
        <v>0.8564666361276531</v>
      </c>
      <c r="G104" s="6">
        <v>2999</v>
      </c>
      <c r="H104" s="7">
        <f>G104/E104*100%</f>
        <v>0.5346764129078267</v>
      </c>
    </row>
    <row r="105" spans="1:8" ht="14.25" customHeight="1">
      <c r="A105" s="44"/>
      <c r="B105" s="4" t="s">
        <v>119</v>
      </c>
      <c r="C105" s="5" t="s">
        <v>13</v>
      </c>
      <c r="D105" s="45"/>
      <c r="E105" s="45"/>
      <c r="F105" s="46"/>
      <c r="G105" s="8">
        <v>2587</v>
      </c>
      <c r="H105" s="7">
        <f>G105/E104*100%</f>
        <v>0.46122303440898554</v>
      </c>
    </row>
    <row r="106" spans="1:8" ht="12.75" hidden="1">
      <c r="A106" s="44"/>
      <c r="B106" s="4" t="s">
        <v>50</v>
      </c>
      <c r="C106" s="5" t="s">
        <v>15</v>
      </c>
      <c r="D106" s="45"/>
      <c r="E106" s="45"/>
      <c r="F106" s="46"/>
      <c r="G106" s="8">
        <v>62</v>
      </c>
      <c r="H106" s="7">
        <f>G106/E104*100%</f>
        <v>0.011053663754679978</v>
      </c>
    </row>
    <row r="107" spans="1:12" ht="12.75">
      <c r="A107" s="44"/>
      <c r="B107" s="4"/>
      <c r="C107" s="18" t="s">
        <v>63</v>
      </c>
      <c r="D107" s="45"/>
      <c r="E107" s="45"/>
      <c r="F107" s="46"/>
      <c r="G107" s="6">
        <v>23</v>
      </c>
      <c r="H107" s="7">
        <f>G107/E104*100%</f>
        <v>0.004100552683187734</v>
      </c>
      <c r="L107" s="35"/>
    </row>
    <row r="108" spans="1:8" ht="12.75">
      <c r="A108" s="39" t="s">
        <v>51</v>
      </c>
      <c r="B108" s="11" t="s">
        <v>120</v>
      </c>
      <c r="C108" s="12" t="s">
        <v>140</v>
      </c>
      <c r="D108" s="40">
        <v>5904</v>
      </c>
      <c r="E108" s="40">
        <v>3827</v>
      </c>
      <c r="F108" s="41">
        <f>E108/D108*100%</f>
        <v>0.6482046070460704</v>
      </c>
      <c r="G108" s="13">
        <v>37</v>
      </c>
      <c r="H108" s="15">
        <f>G108/E108*100%</f>
        <v>0.009668147373922133</v>
      </c>
    </row>
    <row r="109" spans="1:8" ht="12.75">
      <c r="A109" s="39"/>
      <c r="B109" s="11" t="s">
        <v>121</v>
      </c>
      <c r="C109" s="12" t="s">
        <v>11</v>
      </c>
      <c r="D109" s="40"/>
      <c r="E109" s="40"/>
      <c r="F109" s="41"/>
      <c r="G109" s="14">
        <v>2036</v>
      </c>
      <c r="H109" s="15">
        <f>G109/E108*100%</f>
        <v>0.5320094068460935</v>
      </c>
    </row>
    <row r="110" spans="1:8" ht="12.75">
      <c r="A110" s="39"/>
      <c r="B110" s="11" t="s">
        <v>122</v>
      </c>
      <c r="C110" s="12" t="s">
        <v>13</v>
      </c>
      <c r="D110" s="40"/>
      <c r="E110" s="40"/>
      <c r="F110" s="41"/>
      <c r="G110" s="14">
        <v>1699</v>
      </c>
      <c r="H110" s="15">
        <f>G110/E108*100%</f>
        <v>0.4439508753592893</v>
      </c>
    </row>
    <row r="111" spans="1:8" ht="12.75">
      <c r="A111" s="39"/>
      <c r="B111" s="17"/>
      <c r="C111" s="21" t="s">
        <v>63</v>
      </c>
      <c r="D111" s="40"/>
      <c r="E111" s="40"/>
      <c r="F111" s="41"/>
      <c r="G111" s="13">
        <v>56</v>
      </c>
      <c r="H111" s="15">
        <f>G111/E108*100%</f>
        <v>0.014632871701071335</v>
      </c>
    </row>
    <row r="112" spans="1:8" ht="12.75">
      <c r="A112" s="44" t="s">
        <v>52</v>
      </c>
      <c r="B112" s="4" t="s">
        <v>53</v>
      </c>
      <c r="C112" s="5" t="s">
        <v>11</v>
      </c>
      <c r="D112" s="45">
        <v>7888</v>
      </c>
      <c r="E112" s="45">
        <v>6123</v>
      </c>
      <c r="F112" s="46">
        <f>E112/D112*100%</f>
        <v>0.7762423935091278</v>
      </c>
      <c r="G112" s="6">
        <v>3272</v>
      </c>
      <c r="H112" s="7">
        <f>G112/E112*100%</f>
        <v>0.5343785725951331</v>
      </c>
    </row>
    <row r="113" spans="1:9" ht="12.75">
      <c r="A113" s="44"/>
      <c r="B113" s="4" t="s">
        <v>123</v>
      </c>
      <c r="C113" s="5" t="s">
        <v>13</v>
      </c>
      <c r="D113" s="45"/>
      <c r="E113" s="45"/>
      <c r="F113" s="46"/>
      <c r="G113" s="8">
        <v>2698</v>
      </c>
      <c r="H113" s="7">
        <f>G113/E112*100%</f>
        <v>0.44063367630246614</v>
      </c>
      <c r="I113" s="35"/>
    </row>
    <row r="114" spans="1:8" ht="12.75">
      <c r="A114" s="44"/>
      <c r="B114" s="4" t="s">
        <v>124</v>
      </c>
      <c r="C114" s="5" t="s">
        <v>140</v>
      </c>
      <c r="D114" s="45"/>
      <c r="E114" s="45"/>
      <c r="F114" s="46"/>
      <c r="G114" s="8">
        <v>127</v>
      </c>
      <c r="H114" s="7">
        <f>G114/E112*100%</f>
        <v>0.02074146660133921</v>
      </c>
    </row>
    <row r="115" spans="1:8" ht="12.75">
      <c r="A115" s="44"/>
      <c r="B115" s="4"/>
      <c r="C115" s="18" t="s">
        <v>63</v>
      </c>
      <c r="D115" s="45"/>
      <c r="E115" s="45"/>
      <c r="F115" s="46"/>
      <c r="G115" s="6">
        <v>26</v>
      </c>
      <c r="H115" s="7">
        <f>G115/E112*100%</f>
        <v>0.004246284501061571</v>
      </c>
    </row>
    <row r="116" spans="1:8" ht="12.75">
      <c r="A116" s="39" t="s">
        <v>54</v>
      </c>
      <c r="B116" s="11" t="s">
        <v>125</v>
      </c>
      <c r="C116" s="12" t="s">
        <v>140</v>
      </c>
      <c r="D116" s="40">
        <v>6134</v>
      </c>
      <c r="E116" s="40">
        <v>5068</v>
      </c>
      <c r="F116" s="41">
        <f>E116/D116*100%</f>
        <v>0.8262145418976198</v>
      </c>
      <c r="G116" s="13">
        <v>29</v>
      </c>
      <c r="H116" s="15">
        <f>G116/E116*100%</f>
        <v>0.005722178374112076</v>
      </c>
    </row>
    <row r="117" spans="1:10" ht="12.75">
      <c r="A117" s="39"/>
      <c r="B117" s="11" t="s">
        <v>126</v>
      </c>
      <c r="C117" s="12" t="s">
        <v>13</v>
      </c>
      <c r="D117" s="40"/>
      <c r="E117" s="40"/>
      <c r="F117" s="41"/>
      <c r="G117" s="14">
        <v>1858</v>
      </c>
      <c r="H117" s="15">
        <f>G117/E116*100%</f>
        <v>0.3666140489344909</v>
      </c>
      <c r="I117" s="35" t="s">
        <v>143</v>
      </c>
      <c r="J117" t="s">
        <v>145</v>
      </c>
    </row>
    <row r="118" spans="1:8" ht="12.75">
      <c r="A118" s="39"/>
      <c r="B118" s="11" t="s">
        <v>127</v>
      </c>
      <c r="C118" s="12" t="s">
        <v>11</v>
      </c>
      <c r="D118" s="40"/>
      <c r="E118" s="40"/>
      <c r="F118" s="41"/>
      <c r="G118" s="14">
        <v>3165</v>
      </c>
      <c r="H118" s="15">
        <f>G118/E116*100%</f>
        <v>0.6245067087608525</v>
      </c>
    </row>
    <row r="119" spans="1:8" ht="12.75">
      <c r="A119" s="39"/>
      <c r="B119" s="11"/>
      <c r="C119" s="21" t="s">
        <v>63</v>
      </c>
      <c r="D119" s="40"/>
      <c r="E119" s="40"/>
      <c r="F119" s="41"/>
      <c r="G119" s="13">
        <v>16</v>
      </c>
      <c r="H119" s="15">
        <f>G119/E116*100%</f>
        <v>0.0031570639305445935</v>
      </c>
    </row>
    <row r="120" spans="1:8" ht="12.75">
      <c r="A120" s="44" t="s">
        <v>55</v>
      </c>
      <c r="B120" s="4" t="s">
        <v>128</v>
      </c>
      <c r="C120" s="5" t="s">
        <v>11</v>
      </c>
      <c r="D120" s="45">
        <v>6640</v>
      </c>
      <c r="E120" s="45">
        <v>4835</v>
      </c>
      <c r="F120" s="46">
        <f>E120/D120*100%</f>
        <v>0.7281626506024096</v>
      </c>
      <c r="G120" s="6">
        <v>2417</v>
      </c>
      <c r="H120" s="7">
        <f>G120/E120*100%</f>
        <v>0.49989658738366083</v>
      </c>
    </row>
    <row r="121" spans="1:9" ht="12.75">
      <c r="A121" s="44"/>
      <c r="B121" s="4" t="s">
        <v>129</v>
      </c>
      <c r="C121" s="5" t="s">
        <v>140</v>
      </c>
      <c r="D121" s="45"/>
      <c r="E121" s="45"/>
      <c r="F121" s="46"/>
      <c r="G121" s="8">
        <v>282</v>
      </c>
      <c r="H121" s="7">
        <f>G121/E120*100%</f>
        <v>0.05832471561530507</v>
      </c>
      <c r="I121" s="35"/>
    </row>
    <row r="122" spans="1:8" ht="12.75">
      <c r="A122" s="44"/>
      <c r="B122" s="4" t="s">
        <v>130</v>
      </c>
      <c r="C122" s="5" t="s">
        <v>13</v>
      </c>
      <c r="D122" s="45"/>
      <c r="E122" s="45"/>
      <c r="F122" s="46"/>
      <c r="G122" s="8">
        <v>2077</v>
      </c>
      <c r="H122" s="7">
        <f>G122/E120*100%</f>
        <v>0.4295760082730093</v>
      </c>
    </row>
    <row r="123" spans="1:8" ht="12.75">
      <c r="A123" s="44"/>
      <c r="B123" s="4"/>
      <c r="C123" s="18" t="s">
        <v>63</v>
      </c>
      <c r="D123" s="45"/>
      <c r="E123" s="45"/>
      <c r="F123" s="46"/>
      <c r="G123" s="6">
        <v>59</v>
      </c>
      <c r="H123" s="7">
        <f>G123/E120*100%</f>
        <v>0.012202688728024819</v>
      </c>
    </row>
    <row r="124" spans="1:10" ht="12.75" hidden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2.75">
      <c r="A125" s="29"/>
      <c r="B125" s="29"/>
      <c r="C125" s="29"/>
      <c r="D125" s="54">
        <f>SUM(D7:D120)</f>
        <v>178054</v>
      </c>
      <c r="E125" s="54">
        <f>SUM(E7:E120)</f>
        <v>130258</v>
      </c>
      <c r="F125" s="29"/>
      <c r="G125" s="29"/>
      <c r="H125" s="29"/>
      <c r="I125" s="29"/>
      <c r="J125" s="26"/>
    </row>
    <row r="126" spans="1:10" ht="12.75">
      <c r="A126" s="26"/>
      <c r="B126" s="26"/>
      <c r="C126" s="26"/>
      <c r="D126" s="54"/>
      <c r="E126" s="54"/>
      <c r="F126" s="26"/>
      <c r="G126" s="26"/>
      <c r="H126" s="26"/>
      <c r="I126" s="26"/>
      <c r="J126" s="26"/>
    </row>
    <row r="127" spans="1:3" ht="12.75" customHeight="1" hidden="1">
      <c r="A127" s="38" t="s">
        <v>56</v>
      </c>
      <c r="B127" s="38"/>
      <c r="C127" s="38"/>
    </row>
    <row r="128" spans="1:3" ht="25.5" hidden="1">
      <c r="A128" s="1" t="s">
        <v>57</v>
      </c>
      <c r="B128" s="30">
        <f>D125</f>
        <v>178054</v>
      </c>
      <c r="C128" s="31">
        <v>1</v>
      </c>
    </row>
    <row r="129" spans="1:3" ht="12.75" hidden="1">
      <c r="A129" s="1" t="s">
        <v>58</v>
      </c>
      <c r="B129" s="30">
        <f>E125</f>
        <v>130258</v>
      </c>
      <c r="C129" s="32">
        <f>B129/B128*100%</f>
        <v>0.7315645815314455</v>
      </c>
    </row>
    <row r="130" spans="1:3" ht="25.5" hidden="1">
      <c r="A130" s="1" t="s">
        <v>59</v>
      </c>
      <c r="B130" s="30">
        <f>G8+G11+G14+G18+G22+G26+G31+G35+G38+G41+G45+G48+G53+G57+G60+G64+G66+G72+G74+G78+G80+G85+G88+G92+G98+G100+G104+G109+G112+G118+G120</f>
        <v>61329</v>
      </c>
      <c r="C130" s="32">
        <f>B130/B129*100%</f>
        <v>0.47082712770040996</v>
      </c>
    </row>
    <row r="131" spans="1:3" ht="25.5" hidden="1">
      <c r="A131" s="1" t="s">
        <v>60</v>
      </c>
      <c r="B131" s="30">
        <f>G7+G10+G13+G17+G23+G27+G30+G34+G37+G40+G44+G50+G55+G58+G61+G63+G67+G71+G75+G77+G81+G86+G89+G93+G97+G101+G105+G110+G113+G117+G122</f>
        <v>64976</v>
      </c>
      <c r="C131" s="32">
        <f>B131/B129*100%</f>
        <v>0.4988254080363586</v>
      </c>
    </row>
    <row r="132" spans="1:3" ht="25.5" hidden="1">
      <c r="A132" s="34" t="s">
        <v>61</v>
      </c>
      <c r="B132" s="30">
        <f>G96+G49+G21+G70</f>
        <v>822</v>
      </c>
      <c r="C132" s="32">
        <f>B132/B129*100%</f>
        <v>0.006310552902700794</v>
      </c>
    </row>
    <row r="133" spans="1:3" ht="30.75" customHeight="1" hidden="1">
      <c r="A133" s="1" t="s">
        <v>138</v>
      </c>
      <c r="B133" s="30">
        <f>G46+G54+G108+G114+G116+G121+G90</f>
        <v>828</v>
      </c>
      <c r="C133" s="32">
        <f>B133/B129*100%</f>
        <v>0.006356615332647515</v>
      </c>
    </row>
    <row r="134" spans="1:3" ht="32.25" customHeight="1" hidden="1">
      <c r="A134" s="1" t="s">
        <v>139</v>
      </c>
      <c r="B134" s="30">
        <f>G51+G102</f>
        <v>382</v>
      </c>
      <c r="C134" s="32">
        <f>B134/B129*100%</f>
        <v>0.002932641373274578</v>
      </c>
    </row>
    <row r="135" spans="1:3" ht="25.5" hidden="1">
      <c r="A135" s="1" t="s">
        <v>62</v>
      </c>
      <c r="B135" s="33">
        <f>G9+G12+G16+G20+G25+G29+G33+G36+G39+G43+G47+G52+G56+G59+G62+G65+G69+G73+G76+G79+G84+G87+G91+G95+G99+G103+G107+G111+G115+G119+G123</f>
        <v>1259</v>
      </c>
      <c r="C135" s="32">
        <f>B135/B129*100%</f>
        <v>0.009665433217153649</v>
      </c>
    </row>
    <row r="136" spans="1:10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2.75" customHeight="1">
      <c r="A137" s="37" t="s">
        <v>144</v>
      </c>
      <c r="B137" s="37"/>
      <c r="C137" s="37"/>
      <c r="D137" s="37"/>
      <c r="E137" s="37"/>
      <c r="F137" s="37"/>
      <c r="G137" s="37"/>
      <c r="H137" s="37"/>
      <c r="I137" s="37"/>
      <c r="J137" s="37"/>
    </row>
    <row r="140" ht="12.75">
      <c r="A140" t="s">
        <v>146</v>
      </c>
    </row>
  </sheetData>
  <sheetProtection/>
  <mergeCells count="133">
    <mergeCell ref="D88:D91"/>
    <mergeCell ref="E88:E91"/>
    <mergeCell ref="F88:F91"/>
    <mergeCell ref="F30:F33"/>
    <mergeCell ref="E30:E33"/>
    <mergeCell ref="D30:D33"/>
    <mergeCell ref="F40:F43"/>
    <mergeCell ref="D44:D47"/>
    <mergeCell ref="E44:E47"/>
    <mergeCell ref="F44:F47"/>
    <mergeCell ref="D85:D87"/>
    <mergeCell ref="E85:E87"/>
    <mergeCell ref="F85:F87"/>
    <mergeCell ref="A26:A29"/>
    <mergeCell ref="D26:D29"/>
    <mergeCell ref="E26:E29"/>
    <mergeCell ref="F26:F29"/>
    <mergeCell ref="A34:A36"/>
    <mergeCell ref="D34:D36"/>
    <mergeCell ref="E34:E36"/>
    <mergeCell ref="A7:A9"/>
    <mergeCell ref="D7:D9"/>
    <mergeCell ref="E7:E9"/>
    <mergeCell ref="F7:F9"/>
    <mergeCell ref="A13:A16"/>
    <mergeCell ref="D13:D16"/>
    <mergeCell ref="E13:E16"/>
    <mergeCell ref="F13:F16"/>
    <mergeCell ref="A10:A12"/>
    <mergeCell ref="D10:D12"/>
    <mergeCell ref="E10:E12"/>
    <mergeCell ref="F10:F12"/>
    <mergeCell ref="A21:A25"/>
    <mergeCell ref="D21:D25"/>
    <mergeCell ref="E21:E25"/>
    <mergeCell ref="F21:F25"/>
    <mergeCell ref="A17:A20"/>
    <mergeCell ref="D17:D20"/>
    <mergeCell ref="E17:E20"/>
    <mergeCell ref="F17:F20"/>
    <mergeCell ref="F34:F36"/>
    <mergeCell ref="A30:A32"/>
    <mergeCell ref="D125:D126"/>
    <mergeCell ref="E125:E126"/>
    <mergeCell ref="A40:A43"/>
    <mergeCell ref="D40:D43"/>
    <mergeCell ref="E40:E43"/>
    <mergeCell ref="A37:A39"/>
    <mergeCell ref="D37:D39"/>
    <mergeCell ref="E37:E39"/>
    <mergeCell ref="F37:F39"/>
    <mergeCell ref="A53:A54"/>
    <mergeCell ref="A48:A52"/>
    <mergeCell ref="D48:D52"/>
    <mergeCell ref="E48:E52"/>
    <mergeCell ref="F48:F52"/>
    <mergeCell ref="A44:A47"/>
    <mergeCell ref="F53:F56"/>
    <mergeCell ref="E53:E56"/>
    <mergeCell ref="D53:D56"/>
    <mergeCell ref="A60:A62"/>
    <mergeCell ref="D60:D62"/>
    <mergeCell ref="E60:E62"/>
    <mergeCell ref="F60:F62"/>
    <mergeCell ref="A57:A59"/>
    <mergeCell ref="D57:D59"/>
    <mergeCell ref="E57:E59"/>
    <mergeCell ref="F57:F59"/>
    <mergeCell ref="A66:A69"/>
    <mergeCell ref="D66:D69"/>
    <mergeCell ref="E66:E69"/>
    <mergeCell ref="F66:F69"/>
    <mergeCell ref="A63:A65"/>
    <mergeCell ref="D63:D65"/>
    <mergeCell ref="E63:E65"/>
    <mergeCell ref="F63:F65"/>
    <mergeCell ref="A74:A76"/>
    <mergeCell ref="D74:D76"/>
    <mergeCell ref="E74:E76"/>
    <mergeCell ref="F74:F76"/>
    <mergeCell ref="A70:A73"/>
    <mergeCell ref="D70:D73"/>
    <mergeCell ref="E70:E73"/>
    <mergeCell ref="F70:F73"/>
    <mergeCell ref="A80:A84"/>
    <mergeCell ref="D80:D84"/>
    <mergeCell ref="E80:E84"/>
    <mergeCell ref="F80:F84"/>
    <mergeCell ref="A77:A79"/>
    <mergeCell ref="D77:D79"/>
    <mergeCell ref="E77:E79"/>
    <mergeCell ref="F77:F79"/>
    <mergeCell ref="A96:A99"/>
    <mergeCell ref="D96:D99"/>
    <mergeCell ref="E96:E99"/>
    <mergeCell ref="F96:F99"/>
    <mergeCell ref="A92:A95"/>
    <mergeCell ref="D92:D95"/>
    <mergeCell ref="E92:E95"/>
    <mergeCell ref="F92:F95"/>
    <mergeCell ref="A104:A107"/>
    <mergeCell ref="D104:D107"/>
    <mergeCell ref="E104:E107"/>
    <mergeCell ref="F104:F107"/>
    <mergeCell ref="A100:A103"/>
    <mergeCell ref="D100:D103"/>
    <mergeCell ref="E100:E103"/>
    <mergeCell ref="F100:F103"/>
    <mergeCell ref="E112:E115"/>
    <mergeCell ref="F112:F115"/>
    <mergeCell ref="A108:A111"/>
    <mergeCell ref="D108:D111"/>
    <mergeCell ref="E108:E111"/>
    <mergeCell ref="F108:F111"/>
    <mergeCell ref="A112:A115"/>
    <mergeCell ref="D112:D115"/>
    <mergeCell ref="A1:J1"/>
    <mergeCell ref="A2:J2"/>
    <mergeCell ref="A3:J3"/>
    <mergeCell ref="A4:J4"/>
    <mergeCell ref="A5:J5"/>
    <mergeCell ref="A124:J124"/>
    <mergeCell ref="A120:A123"/>
    <mergeCell ref="D120:D123"/>
    <mergeCell ref="E120:E123"/>
    <mergeCell ref="F120:F123"/>
    <mergeCell ref="A136:J136"/>
    <mergeCell ref="A137:J137"/>
    <mergeCell ref="A127:C127"/>
    <mergeCell ref="A116:A119"/>
    <mergeCell ref="D116:D119"/>
    <mergeCell ref="E116:E119"/>
    <mergeCell ref="F116:F1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Elections and Boundaries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Bradley</dc:creator>
  <cp:keywords/>
  <dc:description/>
  <cp:lastModifiedBy>Secretary I</cp:lastModifiedBy>
  <dcterms:created xsi:type="dcterms:W3CDTF">2008-02-07T20:44:13Z</dcterms:created>
  <dcterms:modified xsi:type="dcterms:W3CDTF">2012-03-08T17:50:07Z</dcterms:modified>
  <cp:category/>
  <cp:version/>
  <cp:contentType/>
  <cp:contentStatus/>
</cp:coreProperties>
</file>